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65" windowHeight="8430"/>
  </bookViews>
  <sheets>
    <sheet name="SITUAT" sheetId="1" r:id="rId1"/>
    <sheet name="EXPL" sheetId="2" r:id="rId2"/>
    <sheet name="Feuil1" sheetId="3" r:id="rId3"/>
  </sheets>
  <calcPr calcId="125725" refMode="R1C1" iterateDelta="1E-4"/>
</workbook>
</file>

<file path=xl/calcChain.xml><?xml version="1.0" encoding="utf-8"?>
<calcChain xmlns="http://schemas.openxmlformats.org/spreadsheetml/2006/main">
  <c r="G14" i="1"/>
  <c r="G24" s="1"/>
  <c r="I20" i="2"/>
  <c r="I12"/>
  <c r="G12"/>
  <c r="H36"/>
  <c r="H45" s="1"/>
  <c r="H44"/>
  <c r="I19"/>
  <c r="D24" i="1"/>
  <c r="F45" i="2"/>
  <c r="G18"/>
  <c r="G20" s="1"/>
  <c r="G21" l="1"/>
  <c r="G47" s="1"/>
  <c r="I21"/>
  <c r="I47" s="1"/>
</calcChain>
</file>

<file path=xl/sharedStrings.xml><?xml version="1.0" encoding="utf-8"?>
<sst xmlns="http://schemas.openxmlformats.org/spreadsheetml/2006/main" count="77" uniqueCount="66">
  <si>
    <t>SLGV</t>
  </si>
  <si>
    <t>LES ESSENTIELLES</t>
  </si>
  <si>
    <t>FETE</t>
  </si>
  <si>
    <t>VENTES TELETHON</t>
  </si>
  <si>
    <t>VENTE DE MATERIEL</t>
  </si>
  <si>
    <t>SUBVENTIONS</t>
  </si>
  <si>
    <t>DONS ABANDON FRS COMITE DIRECTEUR</t>
  </si>
  <si>
    <t>PRODUITS FINANCIERS</t>
  </si>
  <si>
    <t>ACHAT DE MATERIEL</t>
  </si>
  <si>
    <t>ACHAT BOUGIES TELETHON</t>
  </si>
  <si>
    <t>RBT INSCRIPTIONS</t>
  </si>
  <si>
    <t>LICENCES ADHERENTS</t>
  </si>
  <si>
    <t>FRAIS DE DEPLACEMENT</t>
  </si>
  <si>
    <t>FRS DE RECEPTION</t>
  </si>
  <si>
    <t>RBT INSCRIPTIONS FETE</t>
  </si>
  <si>
    <t>CADEAUX</t>
  </si>
  <si>
    <t>DIVERS</t>
  </si>
  <si>
    <t>FRAIS COMITE DIRECTEUR</t>
  </si>
  <si>
    <t>FOURNITURES DE BUREAU</t>
  </si>
  <si>
    <t>AFFRANCHISSEMENT</t>
  </si>
  <si>
    <t>SECTION LIVRYENNE DE GYMNASTIQUE VOLONTAIRE</t>
  </si>
  <si>
    <t>COMPTE D'EXPLOITATION AU 31 AOUT 2023</t>
  </si>
  <si>
    <t>SAISON 2022 2023</t>
  </si>
  <si>
    <t>DEPENSES</t>
  </si>
  <si>
    <t>RECETTES</t>
  </si>
  <si>
    <t>TOTAL RECETTES</t>
  </si>
  <si>
    <t>TOTAL DEPENSES</t>
  </si>
  <si>
    <t>RESULTAT : BENEFICE</t>
  </si>
  <si>
    <t>ACTIF</t>
  </si>
  <si>
    <t>PASSIF</t>
  </si>
  <si>
    <t>PARTS SOCIALES</t>
  </si>
  <si>
    <t>REPORT A NOUVEAU CREDITEUR</t>
  </si>
  <si>
    <t>LIVRET A</t>
  </si>
  <si>
    <t>COMPTE COURANT</t>
  </si>
  <si>
    <t>RESULTAT</t>
  </si>
  <si>
    <t>CAISSE</t>
  </si>
  <si>
    <t>CREANCES</t>
  </si>
  <si>
    <t>IKARIA</t>
  </si>
  <si>
    <t>COMPTE DE REGULARISATION</t>
  </si>
  <si>
    <t>CHARGES CONSTATEES D'AVANCE</t>
  </si>
  <si>
    <t>PRODUITS PERCUS D'AVANCE</t>
  </si>
  <si>
    <t>TOTAL</t>
  </si>
  <si>
    <t>Section Livryenne de Gymnastique Volontaire</t>
  </si>
  <si>
    <t>Contrôle des comptes 2022 2023</t>
  </si>
  <si>
    <t>AU 31 août 2023</t>
  </si>
  <si>
    <t>SALAIRES NETS VERSES EN 2022 2023</t>
  </si>
  <si>
    <t>DON TELETHON</t>
  </si>
  <si>
    <t>Autres recettes</t>
  </si>
  <si>
    <t>2022-2023</t>
  </si>
  <si>
    <t>LICENCE COLLECTIVES ET CODEP</t>
  </si>
  <si>
    <t>FRAIS BANCAIRES</t>
  </si>
  <si>
    <t>464 adhérents</t>
  </si>
  <si>
    <t>Recettes activité</t>
  </si>
  <si>
    <t xml:space="preserve">PRESTATIONS EXTERNES </t>
  </si>
  <si>
    <t>CHARGES PART SALARIALE ET PATRONALE</t>
  </si>
  <si>
    <t>MEDECINE DU TRAVAIL</t>
  </si>
  <si>
    <t>2021-2022</t>
  </si>
  <si>
    <t>DIVERS REMBOURSEMENTS</t>
  </si>
  <si>
    <t>FORMATION PROFESSIONNELLE</t>
  </si>
  <si>
    <t>_</t>
  </si>
  <si>
    <t>365 Adhérents</t>
  </si>
  <si>
    <t>ADHESIONS</t>
  </si>
  <si>
    <t>FONDS PROPRES</t>
  </si>
  <si>
    <t>SITUATION AU 31 AOUT 2022</t>
  </si>
  <si>
    <t>IMMOBILISATIONS FINANCIERES</t>
  </si>
  <si>
    <t>COMPTES BANCAIRES</t>
  </si>
</sst>
</file>

<file path=xl/styles.xml><?xml version="1.0" encoding="utf-8"?>
<styleSheet xmlns="http://schemas.openxmlformats.org/spreadsheetml/2006/main">
  <numFmts count="1">
    <numFmt numFmtId="164" formatCode="#,##0.00&quot; &quot;[$€-40C];[Red]&quot;-&quot;#,##0.00&quot; &quot;[$€-40C]"/>
  </numFmts>
  <fonts count="1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/>
    <xf numFmtId="0" fontId="1" fillId="0" borderId="20" xfId="0" applyFont="1" applyBorder="1"/>
    <xf numFmtId="0" fontId="1" fillId="0" borderId="21" xfId="0" applyFont="1" applyBorder="1"/>
    <xf numFmtId="0" fontId="0" fillId="0" borderId="22" xfId="0" applyBorder="1"/>
    <xf numFmtId="0" fontId="2" fillId="0" borderId="23" xfId="0" applyFont="1" applyBorder="1"/>
    <xf numFmtId="0" fontId="2" fillId="0" borderId="15" xfId="0" applyFont="1" applyBorder="1"/>
    <xf numFmtId="0" fontId="0" fillId="0" borderId="24" xfId="0" applyBorder="1"/>
    <xf numFmtId="164" fontId="0" fillId="0" borderId="12" xfId="0" applyNumberFormat="1" applyBorder="1"/>
    <xf numFmtId="164" fontId="2" fillId="0" borderId="16" xfId="0" applyNumberFormat="1" applyFont="1" applyBorder="1"/>
    <xf numFmtId="0" fontId="0" fillId="0" borderId="11" xfId="0" applyBorder="1"/>
    <xf numFmtId="0" fontId="5" fillId="0" borderId="0" xfId="0" applyFont="1"/>
    <xf numFmtId="0" fontId="6" fillId="0" borderId="0" xfId="0" applyFont="1" applyBorder="1"/>
    <xf numFmtId="0" fontId="0" fillId="0" borderId="28" xfId="0" applyBorder="1"/>
    <xf numFmtId="164" fontId="0" fillId="0" borderId="11" xfId="0" applyNumberFormat="1" applyBorder="1"/>
    <xf numFmtId="164" fontId="1" fillId="0" borderId="11" xfId="0" applyNumberFormat="1" applyFont="1" applyBorder="1"/>
    <xf numFmtId="164" fontId="2" fillId="0" borderId="27" xfId="0" applyNumberFormat="1" applyFont="1" applyBorder="1"/>
    <xf numFmtId="0" fontId="1" fillId="0" borderId="25" xfId="0" applyFont="1" applyBorder="1"/>
    <xf numFmtId="164" fontId="0" fillId="0" borderId="0" xfId="0" applyNumberFormat="1"/>
    <xf numFmtId="0" fontId="8" fillId="2" borderId="0" xfId="0" applyFont="1" applyFill="1" applyBorder="1"/>
    <xf numFmtId="164" fontId="8" fillId="2" borderId="11" xfId="0" applyNumberFormat="1" applyFont="1" applyFill="1" applyBorder="1"/>
    <xf numFmtId="0" fontId="7" fillId="0" borderId="0" xfId="0" applyFont="1" applyBorder="1"/>
    <xf numFmtId="164" fontId="0" fillId="5" borderId="12" xfId="0" applyNumberFormat="1" applyFill="1" applyBorder="1"/>
    <xf numFmtId="164" fontId="0" fillId="5" borderId="11" xfId="0" applyNumberFormat="1" applyFill="1" applyBorder="1"/>
    <xf numFmtId="0" fontId="6" fillId="0" borderId="0" xfId="0" applyFont="1"/>
    <xf numFmtId="0" fontId="9" fillId="0" borderId="30" xfId="0" applyFont="1" applyBorder="1"/>
    <xf numFmtId="0" fontId="9" fillId="0" borderId="2" xfId="0" applyFont="1" applyBorder="1"/>
    <xf numFmtId="0" fontId="9" fillId="0" borderId="3" xfId="0" applyFont="1" applyBorder="1"/>
    <xf numFmtId="0" fontId="6" fillId="0" borderId="7" xfId="0" applyFont="1" applyBorder="1"/>
    <xf numFmtId="0" fontId="10" fillId="0" borderId="8" xfId="0" applyFont="1" applyBorder="1"/>
    <xf numFmtId="0" fontId="10" fillId="0" borderId="29" xfId="0" applyFont="1" applyBorder="1"/>
    <xf numFmtId="0" fontId="6" fillId="0" borderId="8" xfId="0" applyFont="1" applyBorder="1"/>
    <xf numFmtId="0" fontId="6" fillId="0" borderId="4" xfId="0" applyFont="1" applyBorder="1"/>
    <xf numFmtId="0" fontId="10" fillId="0" borderId="0" xfId="0" applyFont="1" applyBorder="1"/>
    <xf numFmtId="0" fontId="10" fillId="0" borderId="25" xfId="0" applyFont="1" applyBorder="1"/>
    <xf numFmtId="0" fontId="10" fillId="0" borderId="13" xfId="0" applyFont="1" applyBorder="1"/>
    <xf numFmtId="0" fontId="9" fillId="0" borderId="10" xfId="0" applyFont="1" applyBorder="1"/>
    <xf numFmtId="0" fontId="9" fillId="0" borderId="0" xfId="0" applyFont="1" applyBorder="1"/>
    <xf numFmtId="0" fontId="10" fillId="0" borderId="12" xfId="0" applyFont="1" applyBorder="1"/>
    <xf numFmtId="0" fontId="6" fillId="0" borderId="5" xfId="0" applyFont="1" applyBorder="1" applyAlignment="1">
      <alignment horizontal="right"/>
    </xf>
    <xf numFmtId="0" fontId="6" fillId="2" borderId="0" xfId="0" applyFont="1" applyFill="1" applyBorder="1"/>
    <xf numFmtId="2" fontId="12" fillId="2" borderId="5" xfId="0" applyNumberFormat="1" applyFont="1" applyFill="1" applyBorder="1"/>
    <xf numFmtId="2" fontId="12" fillId="0" borderId="5" xfId="0" applyNumberFormat="1" applyFont="1" applyBorder="1"/>
    <xf numFmtId="0" fontId="6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3" borderId="25" xfId="0" applyFont="1" applyFill="1" applyBorder="1"/>
    <xf numFmtId="0" fontId="10" fillId="3" borderId="12" xfId="0" applyFont="1" applyFill="1" applyBorder="1"/>
    <xf numFmtId="2" fontId="15" fillId="3" borderId="5" xfId="0" applyNumberFormat="1" applyFont="1" applyFill="1" applyBorder="1"/>
    <xf numFmtId="0" fontId="6" fillId="0" borderId="0" xfId="0" applyFont="1" applyFill="1" applyBorder="1"/>
    <xf numFmtId="0" fontId="14" fillId="3" borderId="0" xfId="0" applyFont="1" applyFill="1" applyBorder="1"/>
    <xf numFmtId="0" fontId="9" fillId="0" borderId="19" xfId="0" applyFont="1" applyBorder="1"/>
    <xf numFmtId="0" fontId="10" fillId="0" borderId="14" xfId="0" applyFont="1" applyBorder="1"/>
    <xf numFmtId="2" fontId="10" fillId="0" borderId="10" xfId="0" applyNumberFormat="1" applyFont="1" applyBorder="1"/>
    <xf numFmtId="0" fontId="6" fillId="0" borderId="12" xfId="0" applyFont="1" applyBorder="1"/>
    <xf numFmtId="0" fontId="10" fillId="0" borderId="5" xfId="0" applyFont="1" applyBorder="1"/>
    <xf numFmtId="0" fontId="10" fillId="0" borderId="26" xfId="0" applyFont="1" applyBorder="1"/>
    <xf numFmtId="0" fontId="6" fillId="0" borderId="11" xfId="0" applyFont="1" applyBorder="1"/>
    <xf numFmtId="2" fontId="12" fillId="0" borderId="26" xfId="0" applyNumberFormat="1" applyFont="1" applyBorder="1"/>
    <xf numFmtId="0" fontId="16" fillId="0" borderId="11" xfId="0" applyFont="1" applyBorder="1"/>
    <xf numFmtId="2" fontId="12" fillId="0" borderId="11" xfId="0" applyNumberFormat="1" applyFont="1" applyBorder="1"/>
    <xf numFmtId="0" fontId="12" fillId="0" borderId="11" xfId="0" applyFont="1" applyBorder="1"/>
    <xf numFmtId="2" fontId="12" fillId="2" borderId="26" xfId="0" applyNumberFormat="1" applyFont="1" applyFill="1" applyBorder="1"/>
    <xf numFmtId="2" fontId="12" fillId="6" borderId="26" xfId="0" applyNumberFormat="1" applyFont="1" applyFill="1" applyBorder="1"/>
    <xf numFmtId="2" fontId="12" fillId="0" borderId="11" xfId="0" applyNumberFormat="1" applyFont="1" applyBorder="1" applyAlignment="1">
      <alignment horizontal="center"/>
    </xf>
    <xf numFmtId="2" fontId="12" fillId="4" borderId="26" xfId="0" applyNumberFormat="1" applyFont="1" applyFill="1" applyBorder="1"/>
    <xf numFmtId="2" fontId="12" fillId="0" borderId="26" xfId="0" applyNumberFormat="1" applyFont="1" applyBorder="1" applyAlignment="1">
      <alignment horizontal="center"/>
    </xf>
    <xf numFmtId="2" fontId="12" fillId="0" borderId="11" xfId="0" quotePrefix="1" applyNumberFormat="1" applyFont="1" applyBorder="1"/>
    <xf numFmtId="0" fontId="10" fillId="0" borderId="11" xfId="0" applyFont="1" applyBorder="1"/>
    <xf numFmtId="2" fontId="15" fillId="4" borderId="19" xfId="0" applyNumberFormat="1" applyFont="1" applyFill="1" applyBorder="1"/>
    <xf numFmtId="2" fontId="15" fillId="0" borderId="19" xfId="0" applyNumberFormat="1" applyFont="1" applyBorder="1"/>
    <xf numFmtId="0" fontId="6" fillId="0" borderId="5" xfId="0" applyFont="1" applyBorder="1"/>
    <xf numFmtId="0" fontId="17" fillId="0" borderId="5" xfId="0" applyFont="1" applyBorder="1"/>
    <xf numFmtId="0" fontId="6" fillId="0" borderId="6" xfId="0" applyFont="1" applyBorder="1"/>
    <xf numFmtId="0" fontId="9" fillId="0" borderId="17" xfId="0" applyFont="1" applyBorder="1"/>
    <xf numFmtId="0" fontId="10" fillId="0" borderId="15" xfId="0" applyFont="1" applyBorder="1"/>
    <xf numFmtId="0" fontId="10" fillId="0" borderId="16" xfId="0" applyFont="1" applyBorder="1"/>
    <xf numFmtId="2" fontId="10" fillId="0" borderId="18" xfId="0" applyNumberFormat="1" applyFont="1" applyBorder="1"/>
    <xf numFmtId="2" fontId="12" fillId="7" borderId="5" xfId="0" applyNumberFormat="1" applyFont="1" applyFill="1" applyBorder="1"/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0" applyNumberFormat="1" applyFont="1" applyBorder="1" applyAlignment="1">
      <alignment horizontal="center"/>
    </xf>
    <xf numFmtId="0" fontId="9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I25"/>
  <sheetViews>
    <sheetView tabSelected="1" topLeftCell="A3" workbookViewId="0">
      <selection activeCell="A3" sqref="A1:A1048576"/>
    </sheetView>
  </sheetViews>
  <sheetFormatPr baseColWidth="10" defaultRowHeight="15"/>
  <cols>
    <col min="2" max="2" width="14.7109375" customWidth="1"/>
    <col min="3" max="3" width="34.85546875" customWidth="1"/>
    <col min="4" max="4" width="15.140625" customWidth="1"/>
    <col min="5" max="5" width="2.42578125" customWidth="1"/>
    <col min="6" max="6" width="33.42578125" customWidth="1"/>
    <col min="7" max="7" width="15.5703125" customWidth="1"/>
  </cols>
  <sheetData>
    <row r="2" spans="3:9" ht="18.75">
      <c r="C2" s="6" t="s">
        <v>42</v>
      </c>
      <c r="D2" s="6"/>
      <c r="E2" s="6"/>
    </row>
    <row r="3" spans="3:9">
      <c r="C3" s="1" t="s">
        <v>0</v>
      </c>
    </row>
    <row r="4" spans="3:9" ht="26.25">
      <c r="C4" s="7" t="s">
        <v>43</v>
      </c>
      <c r="D4" s="7"/>
      <c r="E4" s="7"/>
      <c r="F4" s="8"/>
    </row>
    <row r="5" spans="3:9" ht="21.75" thickBot="1">
      <c r="C5" s="19" t="s">
        <v>44</v>
      </c>
    </row>
    <row r="6" spans="3:9">
      <c r="C6" s="10" t="s">
        <v>28</v>
      </c>
      <c r="D6" s="11"/>
      <c r="E6" s="11"/>
      <c r="F6" s="11" t="s">
        <v>29</v>
      </c>
      <c r="G6" s="12"/>
    </row>
    <row r="7" spans="3:9">
      <c r="C7" s="2"/>
      <c r="D7" s="15"/>
      <c r="E7" s="4"/>
      <c r="F7" s="4"/>
      <c r="G7" s="21"/>
    </row>
    <row r="8" spans="3:9">
      <c r="C8" s="9" t="s">
        <v>64</v>
      </c>
      <c r="D8" s="5"/>
      <c r="E8" s="4"/>
      <c r="F8" s="4"/>
      <c r="G8" s="18"/>
    </row>
    <row r="9" spans="3:9">
      <c r="C9" s="2" t="s">
        <v>30</v>
      </c>
      <c r="D9" s="16">
        <v>39146</v>
      </c>
      <c r="E9" s="4"/>
      <c r="F9" s="20" t="s">
        <v>31</v>
      </c>
      <c r="G9" s="22">
        <v>60510.36</v>
      </c>
    </row>
    <row r="10" spans="3:9">
      <c r="C10" s="2"/>
      <c r="D10" s="16"/>
      <c r="E10" s="4"/>
      <c r="F10" s="29" t="s">
        <v>63</v>
      </c>
      <c r="G10" s="22"/>
    </row>
    <row r="11" spans="3:9">
      <c r="C11" s="9" t="s">
        <v>65</v>
      </c>
      <c r="D11" s="16"/>
      <c r="E11" s="4"/>
      <c r="F11" s="4"/>
      <c r="G11" s="22"/>
    </row>
    <row r="12" spans="3:9">
      <c r="C12" s="2" t="s">
        <v>32</v>
      </c>
      <c r="D12" s="16">
        <v>20327.48</v>
      </c>
      <c r="E12" s="4"/>
      <c r="F12" s="4" t="s">
        <v>34</v>
      </c>
      <c r="G12" s="23">
        <v>2834.02</v>
      </c>
    </row>
    <row r="13" spans="3:9" ht="15" customHeight="1">
      <c r="C13" s="2" t="s">
        <v>33</v>
      </c>
      <c r="D13" s="16">
        <v>5647.35</v>
      </c>
      <c r="E13" s="4"/>
      <c r="F13" s="4"/>
      <c r="G13" s="22"/>
      <c r="I13" s="26"/>
    </row>
    <row r="14" spans="3:9">
      <c r="C14" s="2"/>
      <c r="D14" s="16"/>
      <c r="E14" s="4"/>
      <c r="F14" s="27" t="s">
        <v>62</v>
      </c>
      <c r="G14" s="28">
        <f>+G9+G12</f>
        <v>63344.38</v>
      </c>
    </row>
    <row r="15" spans="3:9">
      <c r="C15" s="9" t="s">
        <v>35</v>
      </c>
      <c r="D15" s="16">
        <v>2.0499999999999998</v>
      </c>
      <c r="E15" s="4"/>
      <c r="F15" s="4"/>
      <c r="G15" s="22"/>
    </row>
    <row r="16" spans="3:9">
      <c r="C16" s="2"/>
      <c r="D16" s="16"/>
      <c r="E16" s="4"/>
      <c r="F16" s="4"/>
      <c r="G16" s="22"/>
    </row>
    <row r="17" spans="3:7">
      <c r="C17" s="9" t="s">
        <v>36</v>
      </c>
      <c r="D17" s="16"/>
      <c r="E17" s="4"/>
      <c r="F17" s="4"/>
      <c r="G17" s="22"/>
    </row>
    <row r="18" spans="3:7">
      <c r="C18" s="2" t="s">
        <v>1</v>
      </c>
      <c r="D18" s="16">
        <v>300</v>
      </c>
      <c r="E18" s="4"/>
      <c r="F18" s="4"/>
      <c r="G18" s="22"/>
    </row>
    <row r="19" spans="3:7">
      <c r="C19" s="2" t="s">
        <v>37</v>
      </c>
      <c r="D19" s="16">
        <v>800</v>
      </c>
      <c r="E19" s="4"/>
      <c r="F19" s="4"/>
      <c r="G19" s="22"/>
    </row>
    <row r="20" spans="3:7">
      <c r="C20" s="2"/>
      <c r="D20" s="16"/>
      <c r="E20" s="4"/>
      <c r="F20" s="4"/>
      <c r="G20" s="22"/>
    </row>
    <row r="21" spans="3:7">
      <c r="C21" s="9" t="s">
        <v>38</v>
      </c>
      <c r="D21" s="16"/>
      <c r="F21" s="25" t="s">
        <v>38</v>
      </c>
      <c r="G21" s="22"/>
    </row>
    <row r="22" spans="3:7">
      <c r="C22" s="2" t="s">
        <v>39</v>
      </c>
      <c r="D22" s="30">
        <v>511.5</v>
      </c>
      <c r="E22" s="4"/>
      <c r="F22" s="4" t="s">
        <v>40</v>
      </c>
      <c r="G22" s="31">
        <v>3390</v>
      </c>
    </row>
    <row r="23" spans="3:7">
      <c r="C23" s="2"/>
      <c r="D23" s="16"/>
      <c r="E23" s="4"/>
      <c r="F23" s="4"/>
      <c r="G23" s="22"/>
    </row>
    <row r="24" spans="3:7" ht="19.5" thickBot="1">
      <c r="C24" s="13" t="s">
        <v>41</v>
      </c>
      <c r="D24" s="17">
        <f>+SUM(D9:D23)</f>
        <v>66734.38</v>
      </c>
      <c r="E24" s="4"/>
      <c r="F24" s="14" t="s">
        <v>41</v>
      </c>
      <c r="G24" s="24">
        <f>+G14+G22</f>
        <v>66734.38</v>
      </c>
    </row>
    <row r="25" spans="3:7" ht="19.5" thickBot="1">
      <c r="E2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56"/>
  <sheetViews>
    <sheetView workbookViewId="0">
      <selection sqref="A1:A1048576"/>
    </sheetView>
  </sheetViews>
  <sheetFormatPr baseColWidth="10" defaultRowHeight="15"/>
  <cols>
    <col min="2" max="2" width="16" customWidth="1"/>
    <col min="4" max="4" width="15.7109375" customWidth="1"/>
    <col min="5" max="5" width="22.42578125" customWidth="1"/>
    <col min="6" max="6" width="13.7109375" customWidth="1"/>
    <col min="7" max="7" width="14" customWidth="1"/>
    <col min="8" max="8" width="12.5703125" customWidth="1"/>
    <col min="9" max="9" width="14" customWidth="1"/>
  </cols>
  <sheetData>
    <row r="1" spans="2:9" ht="12.95" customHeight="1">
      <c r="C1" s="92" t="s">
        <v>20</v>
      </c>
      <c r="D1" s="92"/>
      <c r="E1" s="92"/>
      <c r="F1" s="92"/>
      <c r="G1" s="92"/>
      <c r="H1" s="32"/>
      <c r="I1" s="32"/>
    </row>
    <row r="2" spans="2:9" ht="12.95" customHeight="1">
      <c r="C2" s="92"/>
      <c r="D2" s="92"/>
      <c r="E2" s="92"/>
      <c r="F2" s="92"/>
      <c r="G2" s="92"/>
      <c r="H2" s="32"/>
      <c r="I2" s="32"/>
    </row>
    <row r="3" spans="2:9" ht="12.95" customHeight="1" thickBot="1">
      <c r="C3" s="91"/>
      <c r="D3" s="91"/>
      <c r="E3" s="91"/>
      <c r="F3" s="91"/>
      <c r="G3" s="91"/>
      <c r="H3" s="32"/>
      <c r="I3" s="32"/>
    </row>
    <row r="4" spans="2:9" ht="12.95" customHeight="1">
      <c r="C4" s="88" t="s">
        <v>21</v>
      </c>
      <c r="D4" s="89"/>
      <c r="E4" s="89"/>
      <c r="F4" s="33"/>
      <c r="G4" s="34"/>
      <c r="H4" s="33"/>
      <c r="I4" s="35"/>
    </row>
    <row r="5" spans="2:9" ht="12.95" customHeight="1">
      <c r="C5" s="90" t="s">
        <v>22</v>
      </c>
      <c r="D5" s="91"/>
      <c r="E5" s="91"/>
      <c r="F5" s="93" t="s">
        <v>48</v>
      </c>
      <c r="G5" s="91"/>
      <c r="H5" s="94" t="s">
        <v>56</v>
      </c>
      <c r="I5" s="95"/>
    </row>
    <row r="6" spans="2:9" ht="12.95" customHeight="1">
      <c r="C6" s="36"/>
      <c r="D6" s="37"/>
      <c r="E6" s="37"/>
      <c r="F6" s="38"/>
      <c r="G6" s="39"/>
      <c r="H6" s="86"/>
      <c r="I6" s="87"/>
    </row>
    <row r="7" spans="2:9" ht="12.95" customHeight="1">
      <c r="C7" s="40"/>
      <c r="D7" s="41"/>
      <c r="E7" s="42"/>
      <c r="F7" s="43" t="s">
        <v>23</v>
      </c>
      <c r="G7" s="44" t="s">
        <v>24</v>
      </c>
      <c r="H7" s="43" t="s">
        <v>23</v>
      </c>
      <c r="I7" s="44" t="s">
        <v>24</v>
      </c>
    </row>
    <row r="8" spans="2:9" ht="12.95" customHeight="1">
      <c r="C8" s="40"/>
      <c r="D8" s="45" t="s">
        <v>24</v>
      </c>
      <c r="E8" s="42"/>
      <c r="F8" s="46"/>
      <c r="G8" s="47" t="s">
        <v>51</v>
      </c>
      <c r="H8" s="46"/>
      <c r="I8" s="47" t="s">
        <v>60</v>
      </c>
    </row>
    <row r="9" spans="2:9" ht="12.95" customHeight="1">
      <c r="C9" s="40"/>
      <c r="D9" s="48" t="s">
        <v>61</v>
      </c>
      <c r="E9" s="42"/>
      <c r="F9" s="46"/>
      <c r="G9" s="49">
        <v>58920.1</v>
      </c>
      <c r="H9" s="46"/>
      <c r="I9" s="50">
        <v>44266.36</v>
      </c>
    </row>
    <row r="10" spans="2:9" ht="12.95" customHeight="1">
      <c r="C10" s="40"/>
      <c r="D10" s="20" t="s">
        <v>11</v>
      </c>
      <c r="E10" s="42"/>
      <c r="F10" s="46"/>
      <c r="G10" s="85">
        <v>13076</v>
      </c>
      <c r="H10" s="46"/>
      <c r="I10" s="50">
        <v>10856</v>
      </c>
    </row>
    <row r="11" spans="2:9" ht="12.95" customHeight="1">
      <c r="C11" s="40"/>
      <c r="D11" s="48" t="s">
        <v>1</v>
      </c>
      <c r="E11" s="42"/>
      <c r="F11" s="46"/>
      <c r="G11" s="49">
        <v>4468.5</v>
      </c>
      <c r="H11" s="46"/>
      <c r="I11" s="50">
        <v>1068</v>
      </c>
    </row>
    <row r="12" spans="2:9" ht="12.95" customHeight="1">
      <c r="B12" s="3"/>
      <c r="C12" s="51"/>
      <c r="D12" s="52"/>
      <c r="E12" s="53" t="s">
        <v>52</v>
      </c>
      <c r="F12" s="54"/>
      <c r="G12" s="55">
        <f>+G9+G10+G11</f>
        <v>76464.600000000006</v>
      </c>
      <c r="H12" s="54"/>
      <c r="I12" s="55">
        <f>+I9+I10+I11</f>
        <v>56190.36</v>
      </c>
    </row>
    <row r="13" spans="2:9" ht="12.95" customHeight="1">
      <c r="C13" s="40"/>
      <c r="D13" s="20" t="s">
        <v>2</v>
      </c>
      <c r="E13" s="41"/>
      <c r="F13" s="46"/>
      <c r="G13" s="49">
        <v>9584</v>
      </c>
      <c r="H13" s="46"/>
      <c r="I13" s="50">
        <v>0</v>
      </c>
    </row>
    <row r="14" spans="2:9" ht="12.95" customHeight="1">
      <c r="C14" s="40"/>
      <c r="D14" s="20" t="s">
        <v>3</v>
      </c>
      <c r="E14" s="41"/>
      <c r="F14" s="46"/>
      <c r="G14" s="49">
        <v>680</v>
      </c>
      <c r="H14" s="46"/>
      <c r="I14" s="50">
        <v>25</v>
      </c>
    </row>
    <row r="15" spans="2:9" ht="12.95" customHeight="1">
      <c r="C15" s="40"/>
      <c r="D15" s="20" t="s">
        <v>4</v>
      </c>
      <c r="E15" s="41"/>
      <c r="F15" s="46"/>
      <c r="G15" s="50">
        <v>173</v>
      </c>
      <c r="H15" s="46"/>
      <c r="I15" s="50">
        <v>215.97</v>
      </c>
    </row>
    <row r="16" spans="2:9" ht="12.95" customHeight="1">
      <c r="C16" s="40"/>
      <c r="D16" s="20" t="s">
        <v>5</v>
      </c>
      <c r="E16" s="41"/>
      <c r="F16" s="46"/>
      <c r="G16" s="49">
        <v>1390</v>
      </c>
      <c r="H16" s="46"/>
      <c r="I16" s="50">
        <v>1709</v>
      </c>
    </row>
    <row r="17" spans="3:9" ht="12.95" customHeight="1">
      <c r="C17" s="40"/>
      <c r="D17" s="20" t="s">
        <v>6</v>
      </c>
      <c r="E17" s="41"/>
      <c r="F17" s="46"/>
      <c r="G17" s="50">
        <v>1066</v>
      </c>
      <c r="H17" s="46"/>
      <c r="I17" s="50">
        <v>0</v>
      </c>
    </row>
    <row r="18" spans="3:9" ht="12.95" customHeight="1">
      <c r="C18" s="40"/>
      <c r="D18" s="20" t="s">
        <v>7</v>
      </c>
      <c r="E18" s="41"/>
      <c r="F18" s="46"/>
      <c r="G18" s="49">
        <f>302.49+764.49</f>
        <v>1066.98</v>
      </c>
      <c r="H18" s="46"/>
      <c r="I18" s="50">
        <v>378.64</v>
      </c>
    </row>
    <row r="19" spans="3:9" ht="12.95" customHeight="1">
      <c r="C19" s="40"/>
      <c r="D19" s="56" t="s">
        <v>57</v>
      </c>
      <c r="E19" s="41"/>
      <c r="F19" s="46"/>
      <c r="G19" s="50"/>
      <c r="H19" s="46"/>
      <c r="I19" s="50">
        <f>190+22.31+58</f>
        <v>270.31</v>
      </c>
    </row>
    <row r="20" spans="3:9" ht="12.95" customHeight="1">
      <c r="C20" s="40"/>
      <c r="D20" s="20"/>
      <c r="E20" s="57" t="s">
        <v>47</v>
      </c>
      <c r="F20" s="54"/>
      <c r="G20" s="55">
        <f>+SUM(G13:G18)</f>
        <v>13959.98</v>
      </c>
      <c r="H20" s="54"/>
      <c r="I20" s="55">
        <f>+SUM(I13:I19)</f>
        <v>2598.92</v>
      </c>
    </row>
    <row r="21" spans="3:9" ht="12.95" customHeight="1">
      <c r="C21" s="40"/>
      <c r="D21" s="58" t="s">
        <v>25</v>
      </c>
      <c r="E21" s="59"/>
      <c r="F21" s="43"/>
      <c r="G21" s="60">
        <f>+G12+G20</f>
        <v>90424.58</v>
      </c>
      <c r="H21" s="43"/>
      <c r="I21" s="60">
        <f>+I12+I20</f>
        <v>58789.279999999999</v>
      </c>
    </row>
    <row r="22" spans="3:9" ht="12.95" customHeight="1">
      <c r="C22" s="40"/>
      <c r="D22" s="41"/>
      <c r="E22" s="20"/>
      <c r="F22" s="61"/>
      <c r="G22" s="62"/>
      <c r="H22" s="61"/>
      <c r="I22" s="62"/>
    </row>
    <row r="23" spans="3:9" ht="12.95" customHeight="1">
      <c r="C23" s="40"/>
      <c r="D23" s="45" t="s">
        <v>23</v>
      </c>
      <c r="E23" s="41"/>
      <c r="F23" s="63"/>
      <c r="G23" s="64"/>
      <c r="H23" s="63"/>
      <c r="I23" s="64"/>
    </row>
    <row r="24" spans="3:9" ht="12.95" customHeight="1">
      <c r="C24" s="40"/>
      <c r="D24" s="20" t="s">
        <v>8</v>
      </c>
      <c r="E24" s="41"/>
      <c r="F24" s="65">
        <v>671.82</v>
      </c>
      <c r="G24" s="66"/>
      <c r="H24" s="67">
        <v>335.75</v>
      </c>
      <c r="I24" s="68"/>
    </row>
    <row r="25" spans="3:9" ht="12.95" customHeight="1">
      <c r="C25" s="40"/>
      <c r="D25" s="20" t="s">
        <v>9</v>
      </c>
      <c r="E25" s="41"/>
      <c r="F25" s="65">
        <v>443.52</v>
      </c>
      <c r="G25" s="66"/>
      <c r="H25" s="67">
        <v>0</v>
      </c>
      <c r="I25" s="68"/>
    </row>
    <row r="26" spans="3:9" ht="12.95" customHeight="1">
      <c r="C26" s="40"/>
      <c r="D26" s="20" t="s">
        <v>10</v>
      </c>
      <c r="E26" s="41"/>
      <c r="F26" s="69">
        <v>391.5</v>
      </c>
      <c r="G26" s="66"/>
      <c r="H26" s="67">
        <v>244</v>
      </c>
      <c r="I26" s="68"/>
    </row>
    <row r="27" spans="3:9" ht="12.95" customHeight="1">
      <c r="C27" s="40"/>
      <c r="D27" s="20" t="s">
        <v>53</v>
      </c>
      <c r="E27" s="41"/>
      <c r="F27" s="65">
        <v>490</v>
      </c>
      <c r="G27" s="66"/>
      <c r="H27" s="67">
        <v>0</v>
      </c>
      <c r="I27" s="68"/>
    </row>
    <row r="28" spans="3:9" ht="12.95" customHeight="1">
      <c r="C28" s="40"/>
      <c r="D28" s="20" t="s">
        <v>11</v>
      </c>
      <c r="E28" s="41"/>
      <c r="F28" s="70">
        <v>13076</v>
      </c>
      <c r="G28" s="66"/>
      <c r="H28" s="67">
        <v>10728</v>
      </c>
      <c r="I28" s="68"/>
    </row>
    <row r="29" spans="3:9" ht="12.95" customHeight="1">
      <c r="C29" s="40"/>
      <c r="D29" s="20" t="s">
        <v>49</v>
      </c>
      <c r="E29" s="41"/>
      <c r="F29" s="69">
        <v>175.5</v>
      </c>
      <c r="G29" s="66"/>
      <c r="H29" s="71" t="s">
        <v>59</v>
      </c>
      <c r="I29" s="68"/>
    </row>
    <row r="30" spans="3:9" ht="12.95" customHeight="1">
      <c r="C30" s="40"/>
      <c r="D30" s="20" t="s">
        <v>12</v>
      </c>
      <c r="E30" s="41"/>
      <c r="F30" s="65">
        <v>158.88999999999999</v>
      </c>
      <c r="G30" s="66"/>
      <c r="H30" s="67">
        <v>0</v>
      </c>
      <c r="I30" s="68"/>
    </row>
    <row r="31" spans="3:9" ht="12.95" customHeight="1">
      <c r="C31" s="40"/>
      <c r="D31" s="20" t="s">
        <v>13</v>
      </c>
      <c r="E31" s="41"/>
      <c r="F31" s="65">
        <v>271.14</v>
      </c>
      <c r="G31" s="66"/>
      <c r="H31" s="67">
        <v>0</v>
      </c>
      <c r="I31" s="68"/>
    </row>
    <row r="32" spans="3:9" ht="12.95" customHeight="1">
      <c r="C32" s="40"/>
      <c r="D32" s="20" t="s">
        <v>2</v>
      </c>
      <c r="E32" s="41"/>
      <c r="F32" s="69">
        <v>10514.48</v>
      </c>
      <c r="G32" s="66"/>
      <c r="H32" s="67">
        <v>0</v>
      </c>
      <c r="I32" s="68"/>
    </row>
    <row r="33" spans="3:9" ht="12.95" customHeight="1">
      <c r="C33" s="40"/>
      <c r="D33" s="20" t="s">
        <v>14</v>
      </c>
      <c r="E33" s="41"/>
      <c r="F33" s="69">
        <v>263</v>
      </c>
      <c r="G33" s="66"/>
      <c r="H33" s="67">
        <v>0</v>
      </c>
      <c r="I33" s="68"/>
    </row>
    <row r="34" spans="3:9" ht="12.95" customHeight="1">
      <c r="C34" s="40"/>
      <c r="D34" s="20" t="s">
        <v>15</v>
      </c>
      <c r="E34" s="41"/>
      <c r="F34" s="65">
        <v>217.75</v>
      </c>
      <c r="G34" s="66"/>
      <c r="H34" s="67">
        <v>269.64999999999998</v>
      </c>
      <c r="I34" s="68"/>
    </row>
    <row r="35" spans="3:9" ht="12.95" customHeight="1">
      <c r="C35" s="40"/>
      <c r="D35" s="20" t="s">
        <v>45</v>
      </c>
      <c r="E35" s="41"/>
      <c r="F35" s="72">
        <v>33318.78</v>
      </c>
      <c r="G35" s="66"/>
      <c r="H35" s="67">
        <v>33121.800000000003</v>
      </c>
      <c r="I35" s="68"/>
    </row>
    <row r="36" spans="3:9" ht="12.95" customHeight="1">
      <c r="C36" s="40"/>
      <c r="D36" s="56" t="s">
        <v>54</v>
      </c>
      <c r="E36" s="41"/>
      <c r="F36" s="72">
        <v>25031.97</v>
      </c>
      <c r="G36" s="66"/>
      <c r="H36" s="67">
        <f>20490+288</f>
        <v>20778</v>
      </c>
      <c r="I36" s="68"/>
    </row>
    <row r="37" spans="3:9" ht="12.95" customHeight="1">
      <c r="C37" s="40"/>
      <c r="D37" s="56" t="s">
        <v>58</v>
      </c>
      <c r="E37" s="41"/>
      <c r="F37" s="73" t="s">
        <v>59</v>
      </c>
      <c r="G37" s="66"/>
      <c r="H37" s="74">
        <v>463.06</v>
      </c>
      <c r="I37" s="68"/>
    </row>
    <row r="38" spans="3:9" ht="12.95" customHeight="1">
      <c r="C38" s="40"/>
      <c r="D38" s="20" t="s">
        <v>55</v>
      </c>
      <c r="E38" s="41"/>
      <c r="F38" s="65">
        <v>358.56</v>
      </c>
      <c r="G38" s="66"/>
      <c r="H38" s="67">
        <v>148.21</v>
      </c>
      <c r="I38" s="68"/>
    </row>
    <row r="39" spans="3:9" ht="12.95" customHeight="1">
      <c r="C39" s="40"/>
      <c r="D39" s="20" t="s">
        <v>16</v>
      </c>
      <c r="E39" s="41"/>
      <c r="F39" s="65">
        <v>45.42</v>
      </c>
      <c r="G39" s="66"/>
      <c r="H39" s="67">
        <v>700.85</v>
      </c>
      <c r="I39" s="68"/>
    </row>
    <row r="40" spans="3:9" ht="12.95" customHeight="1">
      <c r="C40" s="40"/>
      <c r="D40" s="20" t="s">
        <v>17</v>
      </c>
      <c r="E40" s="41"/>
      <c r="F40" s="65">
        <v>1066</v>
      </c>
      <c r="G40" s="75"/>
      <c r="H40" s="71" t="s">
        <v>59</v>
      </c>
      <c r="I40" s="68"/>
    </row>
    <row r="41" spans="3:9" ht="12.95" customHeight="1">
      <c r="C41" s="40"/>
      <c r="D41" s="20" t="s">
        <v>46</v>
      </c>
      <c r="E41" s="41"/>
      <c r="F41" s="65">
        <v>280</v>
      </c>
      <c r="G41" s="66"/>
      <c r="H41" s="67">
        <v>0</v>
      </c>
      <c r="I41" s="68"/>
    </row>
    <row r="42" spans="3:9" ht="12.95" customHeight="1">
      <c r="C42" s="40"/>
      <c r="D42" s="20" t="s">
        <v>18</v>
      </c>
      <c r="E42" s="41"/>
      <c r="F42" s="65">
        <v>535.08000000000004</v>
      </c>
      <c r="G42" s="66"/>
      <c r="H42" s="67">
        <v>531.39</v>
      </c>
      <c r="I42" s="68"/>
    </row>
    <row r="43" spans="3:9" ht="12.95" customHeight="1">
      <c r="C43" s="40"/>
      <c r="D43" s="20" t="s">
        <v>19</v>
      </c>
      <c r="E43" s="41"/>
      <c r="F43" s="65">
        <v>138.16999999999999</v>
      </c>
      <c r="G43" s="75"/>
      <c r="H43" s="67">
        <v>28.93</v>
      </c>
      <c r="I43" s="68"/>
    </row>
    <row r="44" spans="3:9" ht="12.95" customHeight="1">
      <c r="C44" s="40"/>
      <c r="D44" s="20" t="s">
        <v>50</v>
      </c>
      <c r="E44" s="41"/>
      <c r="F44" s="65">
        <v>142.97999999999999</v>
      </c>
      <c r="G44" s="66"/>
      <c r="H44" s="67">
        <f>139.03+10.94</f>
        <v>149.97</v>
      </c>
      <c r="I44" s="68"/>
    </row>
    <row r="45" spans="3:9" ht="12.95" customHeight="1">
      <c r="C45" s="40"/>
      <c r="D45" s="58" t="s">
        <v>26</v>
      </c>
      <c r="E45" s="59"/>
      <c r="F45" s="76">
        <f>+SUM(F24:F44)</f>
        <v>87590.56</v>
      </c>
      <c r="G45" s="75"/>
      <c r="H45" s="77">
        <f>+SUM(H23:H44)</f>
        <v>67499.610000000015</v>
      </c>
      <c r="I45" s="68"/>
    </row>
    <row r="46" spans="3:9" ht="12.95" customHeight="1">
      <c r="C46" s="40"/>
      <c r="D46" s="20"/>
      <c r="E46" s="20"/>
      <c r="F46" s="61"/>
      <c r="G46" s="78"/>
      <c r="H46" s="61"/>
      <c r="I46" s="79"/>
    </row>
    <row r="47" spans="3:9" ht="12.95" customHeight="1" thickBot="1">
      <c r="C47" s="80"/>
      <c r="D47" s="81" t="s">
        <v>27</v>
      </c>
      <c r="E47" s="82"/>
      <c r="F47" s="83"/>
      <c r="G47" s="84">
        <f>+G21-F45</f>
        <v>2834.0200000000041</v>
      </c>
      <c r="H47" s="83"/>
      <c r="I47" s="84">
        <f>+I21-H45</f>
        <v>-8710.3300000000163</v>
      </c>
    </row>
    <row r="48" spans="3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6">
    <mergeCell ref="H6:I6"/>
    <mergeCell ref="C4:E4"/>
    <mergeCell ref="C5:E5"/>
    <mergeCell ref="C1:G3"/>
    <mergeCell ref="F5:G5"/>
    <mergeCell ref="H5:I5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SITUAT</vt:lpstr>
      <vt:lpstr>EXPL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2007-03-08T02:15:48Z</cp:lastPrinted>
  <dcterms:created xsi:type="dcterms:W3CDTF">2007-02-24T01:10:09Z</dcterms:created>
  <dcterms:modified xsi:type="dcterms:W3CDTF">2007-03-08T19:56:38Z</dcterms:modified>
</cp:coreProperties>
</file>