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30" yWindow="600" windowWidth="18615" windowHeight="7875"/>
  </bookViews>
  <sheets>
    <sheet name="Feuil1" sheetId="1" r:id="rId1"/>
  </sheets>
  <definedNames>
    <definedName name="_xlnm.Print_Area" localSheetId="0">Feuil1!$B$1:$F$39</definedName>
  </definedNames>
  <calcPr calcId="125725" refMode="R1C1" iterateDelta="1E-4"/>
</workbook>
</file>

<file path=xl/calcChain.xml><?xml version="1.0" encoding="utf-8"?>
<calcChain xmlns="http://schemas.openxmlformats.org/spreadsheetml/2006/main">
  <c r="C36" i="1"/>
  <c r="E35"/>
  <c r="E34"/>
  <c r="E32"/>
  <c r="E31"/>
  <c r="E30"/>
  <c r="C30"/>
  <c r="C28"/>
  <c r="C37" s="1"/>
  <c r="E27"/>
  <c r="E25"/>
  <c r="E23"/>
  <c r="E37" s="1"/>
  <c r="F17"/>
  <c r="D17"/>
  <c r="D12"/>
  <c r="F9"/>
  <c r="D9"/>
  <c r="D11" s="1"/>
  <c r="D18" s="1"/>
  <c r="D38" s="1"/>
  <c r="F8"/>
  <c r="F11" s="1"/>
  <c r="F18" s="1"/>
  <c r="F38" s="1"/>
</calcChain>
</file>

<file path=xl/sharedStrings.xml><?xml version="1.0" encoding="utf-8"?>
<sst xmlns="http://schemas.openxmlformats.org/spreadsheetml/2006/main" count="40" uniqueCount="36">
  <si>
    <t>SECTION LIVRYENNE DE GYMNASTIQUE VOLONTAIRE</t>
  </si>
  <si>
    <t>BUDGET ACTUALISE 2023 2024 ET BUDGET PREVISIONNEL 2024 2025</t>
  </si>
  <si>
    <t>2023 -2024</t>
  </si>
  <si>
    <t>2024-2025</t>
  </si>
  <si>
    <t>DEPENSES</t>
  </si>
  <si>
    <t>RECETTES</t>
  </si>
  <si>
    <t>ESTIMATION DU NOMBRE D'ADHERENTS</t>
  </si>
  <si>
    <t>ADHESIONS</t>
  </si>
  <si>
    <t>LICENCES DES ADHERENTS</t>
  </si>
  <si>
    <t xml:space="preserve">LES ESSENTIELLES PRESTATIONS </t>
  </si>
  <si>
    <t>recettes activité</t>
  </si>
  <si>
    <t>FETE DU 15 MARS 2024</t>
  </si>
  <si>
    <t xml:space="preserve">INTERETS DES PLACEMENTS </t>
  </si>
  <si>
    <t>VENTE DE MATERIEL</t>
  </si>
  <si>
    <t>Dons (Abandon frais du Comité Directeur)</t>
  </si>
  <si>
    <t>autres recettes</t>
  </si>
  <si>
    <t>TOTAL DES RECETTES</t>
  </si>
  <si>
    <t>ACHAT MATERIEL DE SPORT</t>
  </si>
  <si>
    <t>ACHAT FOURNITURES DE BUREAU ET PHOTOCOPIES</t>
  </si>
  <si>
    <t>FETE</t>
  </si>
  <si>
    <t>FRAIS DE DEPLACEMENT</t>
  </si>
  <si>
    <t>FRAIS COMITE DIRECTEUR</t>
  </si>
  <si>
    <t>FRAIS RECEPTION ASSEMBLEE</t>
  </si>
  <si>
    <t>ABONNEMENT BASICOMPTA</t>
  </si>
  <si>
    <t>LICENCES ADHERENTS</t>
  </si>
  <si>
    <t>LICENCEs  COLLECTIVES + LICENCE FD + LICENCES ANIMATEUR</t>
  </si>
  <si>
    <t>SALAIRES NETS VERSES EN 2023 2024</t>
  </si>
  <si>
    <t>CHARGES SOCIALES PART PATRONALE ET SALARIALE</t>
  </si>
  <si>
    <t>MEDECINE DU TRAVAIL</t>
  </si>
  <si>
    <t>FRAIS AFFRANCHISSEMENTS</t>
  </si>
  <si>
    <t>FRAIS BANCAIRES ET LOCATION TERMINAL CARTE BLEUE</t>
  </si>
  <si>
    <t>AMORTISSEMENT REFONTE SITE ET PAIEMENT EN LIGNE</t>
  </si>
  <si>
    <t>TOTAL DES DEPENSES</t>
  </si>
  <si>
    <t>RESULTAT PERTE</t>
  </si>
  <si>
    <t xml:space="preserve">SUBVENTIONS </t>
  </si>
  <si>
    <t>PRESTATIONS EXTERIEURES</t>
  </si>
</sst>
</file>

<file path=xl/styles.xml><?xml version="1.0" encoding="utf-8"?>
<styleSheet xmlns="http://schemas.openxmlformats.org/spreadsheetml/2006/main">
  <numFmts count="3">
    <numFmt numFmtId="164" formatCode="[$-40C]General"/>
    <numFmt numFmtId="165" formatCode="[$-40C]0.00"/>
    <numFmt numFmtId="166" formatCode="#,##0.00&quot; &quot;[$€-40C];[Red]&quot;-&quot;#,##0.00&quot; &quot;[$€-40C]"/>
  </numFmts>
  <fonts count="12">
    <font>
      <sz val="11"/>
      <color rgb="FF000000"/>
      <name val="Arial"/>
      <family val="2"/>
    </font>
    <font>
      <sz val="11"/>
      <color rgb="FF000000"/>
      <name val="Calibri"/>
      <family val="2"/>
    </font>
    <font>
      <b/>
      <i/>
      <sz val="16"/>
      <color rgb="FF000000"/>
      <name val="Arial"/>
      <family val="2"/>
    </font>
    <font>
      <sz val="10"/>
      <color rgb="FF000000"/>
      <name val="Arial"/>
      <family val="2"/>
    </font>
    <font>
      <b/>
      <i/>
      <u/>
      <sz val="11"/>
      <color rgb="FF000000"/>
      <name val="Arial"/>
      <family val="2"/>
    </font>
    <font>
      <b/>
      <sz val="9"/>
      <color rgb="FF000000"/>
      <name val="Arial"/>
      <family val="2"/>
    </font>
    <font>
      <sz val="9"/>
      <color rgb="FF000000"/>
      <name val="Calibri"/>
      <family val="2"/>
    </font>
    <font>
      <b/>
      <sz val="10"/>
      <color rgb="FF000000"/>
      <name val="Calibri"/>
      <family val="2"/>
    </font>
    <font>
      <b/>
      <sz val="9"/>
      <color rgb="FF000000"/>
      <name val="Calibri"/>
      <family val="2"/>
    </font>
    <font>
      <sz val="9"/>
      <color rgb="FF000000"/>
      <name val="Arial"/>
      <family val="2"/>
    </font>
    <font>
      <i/>
      <sz val="9"/>
      <color rgb="FF000000"/>
      <name val="Arial"/>
      <family val="2"/>
    </font>
    <font>
      <b/>
      <i/>
      <sz val="9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theme="0"/>
        <bgColor rgb="FFFFFF00"/>
      </patternFill>
    </fill>
  </fills>
  <borders count="20">
    <border>
      <left/>
      <right/>
      <top/>
      <bottom/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/>
      <bottom/>
      <diagonal/>
    </border>
    <border>
      <left style="double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ck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</borders>
  <cellStyleXfs count="7">
    <xf numFmtId="0" fontId="0" fillId="0" borderId="0"/>
    <xf numFmtId="164" fontId="1" fillId="0" borderId="0" applyBorder="0" applyProtection="0"/>
    <xf numFmtId="0" fontId="2" fillId="0" borderId="0" applyNumberFormat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164" fontId="3" fillId="0" borderId="0" applyBorder="0" applyProtection="0"/>
    <xf numFmtId="0" fontId="4" fillId="0" borderId="0" applyNumberFormat="0" applyBorder="0" applyProtection="0"/>
    <xf numFmtId="166" fontId="4" fillId="0" borderId="0" applyBorder="0" applyProtection="0"/>
  </cellStyleXfs>
  <cellXfs count="48">
    <xf numFmtId="0" fontId="0" fillId="0" borderId="0" xfId="0"/>
    <xf numFmtId="164" fontId="6" fillId="0" borderId="0" xfId="1" applyFont="1" applyFill="1" applyAlignment="1">
      <alignment horizontal="left"/>
    </xf>
    <xf numFmtId="164" fontId="1" fillId="0" borderId="0" xfId="1" applyFont="1" applyFill="1" applyAlignment="1"/>
    <xf numFmtId="164" fontId="8" fillId="0" borderId="0" xfId="1" applyFont="1" applyFill="1" applyAlignment="1">
      <alignment horizontal="center"/>
    </xf>
    <xf numFmtId="164" fontId="8" fillId="0" borderId="1" xfId="1" applyFont="1" applyFill="1" applyBorder="1" applyAlignment="1">
      <alignment horizontal="center"/>
    </xf>
    <xf numFmtId="164" fontId="6" fillId="0" borderId="0" xfId="1" applyFont="1" applyFill="1" applyAlignment="1"/>
    <xf numFmtId="164" fontId="9" fillId="0" borderId="2" xfId="4" applyFont="1" applyFill="1" applyBorder="1" applyAlignment="1"/>
    <xf numFmtId="164" fontId="9" fillId="0" borderId="4" xfId="4" applyFont="1" applyFill="1" applyBorder="1" applyAlignment="1"/>
    <xf numFmtId="164" fontId="6" fillId="0" borderId="5" xfId="1" applyFont="1" applyFill="1" applyBorder="1" applyAlignment="1">
      <alignment horizontal="center"/>
    </xf>
    <xf numFmtId="164" fontId="6" fillId="0" borderId="6" xfId="1" applyFont="1" applyFill="1" applyBorder="1" applyAlignment="1">
      <alignment horizontal="center"/>
    </xf>
    <xf numFmtId="164" fontId="6" fillId="0" borderId="7" xfId="1" applyFont="1" applyFill="1" applyBorder="1" applyAlignment="1">
      <alignment horizontal="center"/>
    </xf>
    <xf numFmtId="164" fontId="10" fillId="0" borderId="8" xfId="4" applyFont="1" applyFill="1" applyBorder="1" applyAlignment="1"/>
    <xf numFmtId="164" fontId="5" fillId="0" borderId="10" xfId="4" applyFont="1" applyFill="1" applyBorder="1" applyAlignment="1"/>
    <xf numFmtId="164" fontId="6" fillId="0" borderId="11" xfId="1" applyFont="1" applyFill="1" applyBorder="1" applyAlignment="1">
      <alignment horizontal="center"/>
    </xf>
    <xf numFmtId="164" fontId="6" fillId="0" borderId="12" xfId="1" applyFont="1" applyFill="1" applyBorder="1" applyAlignment="1">
      <alignment horizontal="center"/>
    </xf>
    <xf numFmtId="164" fontId="9" fillId="0" borderId="13" xfId="4" applyFont="1" applyFill="1" applyBorder="1" applyAlignment="1">
      <alignment horizontal="justify" vertical="top" wrapText="1"/>
    </xf>
    <xf numFmtId="4" fontId="9" fillId="0" borderId="5" xfId="1" applyNumberFormat="1" applyFont="1" applyFill="1" applyBorder="1" applyAlignment="1"/>
    <xf numFmtId="4" fontId="9" fillId="2" borderId="6" xfId="1" applyNumberFormat="1" applyFont="1" applyFill="1" applyBorder="1" applyAlignment="1"/>
    <xf numFmtId="4" fontId="9" fillId="2" borderId="5" xfId="1" applyNumberFormat="1" applyFont="1" applyFill="1" applyBorder="1" applyAlignment="1"/>
    <xf numFmtId="4" fontId="9" fillId="0" borderId="11" xfId="1" applyNumberFormat="1" applyFont="1" applyFill="1" applyBorder="1" applyAlignment="1"/>
    <xf numFmtId="4" fontId="9" fillId="0" borderId="12" xfId="1" applyNumberFormat="1" applyFont="1" applyFill="1" applyBorder="1" applyAlignment="1"/>
    <xf numFmtId="4" fontId="9" fillId="0" borderId="14" xfId="1" applyNumberFormat="1" applyFont="1" applyFill="1" applyBorder="1" applyAlignment="1"/>
    <xf numFmtId="164" fontId="9" fillId="0" borderId="15" xfId="4" applyFont="1" applyFill="1" applyBorder="1" applyAlignment="1">
      <alignment horizontal="left"/>
    </xf>
    <xf numFmtId="4" fontId="5" fillId="0" borderId="11" xfId="1" applyNumberFormat="1" applyFont="1" applyFill="1" applyBorder="1" applyAlignment="1">
      <alignment horizontal="left"/>
    </xf>
    <xf numFmtId="4" fontId="9" fillId="2" borderId="12" xfId="1" applyNumberFormat="1" applyFont="1" applyFill="1" applyBorder="1" applyAlignment="1">
      <alignment horizontal="right"/>
    </xf>
    <xf numFmtId="4" fontId="5" fillId="2" borderId="14" xfId="1" applyNumberFormat="1" applyFont="1" applyFill="1" applyBorder="1" applyAlignment="1">
      <alignment horizontal="left"/>
    </xf>
    <xf numFmtId="164" fontId="5" fillId="0" borderId="15" xfId="4" applyFont="1" applyFill="1" applyBorder="1" applyAlignment="1">
      <alignment horizontal="right"/>
    </xf>
    <xf numFmtId="4" fontId="5" fillId="0" borderId="6" xfId="1" applyNumberFormat="1" applyFont="1" applyFill="1" applyBorder="1" applyAlignment="1"/>
    <xf numFmtId="164" fontId="9" fillId="0" borderId="15" xfId="4" applyFont="1" applyFill="1" applyBorder="1" applyAlignment="1"/>
    <xf numFmtId="4" fontId="9" fillId="0" borderId="6" xfId="1" applyNumberFormat="1" applyFont="1" applyFill="1" applyBorder="1" applyAlignment="1"/>
    <xf numFmtId="4" fontId="9" fillId="0" borderId="12" xfId="1" applyNumberFormat="1" applyFont="1" applyFill="1" applyBorder="1" applyAlignment="1">
      <alignment horizontal="right"/>
    </xf>
    <xf numFmtId="4" fontId="5" fillId="0" borderId="14" xfId="1" applyNumberFormat="1" applyFont="1" applyFill="1" applyBorder="1" applyAlignment="1">
      <alignment horizontal="left"/>
    </xf>
    <xf numFmtId="0" fontId="9" fillId="0" borderId="15" xfId="4" applyNumberFormat="1" applyFont="1" applyFill="1" applyBorder="1" applyAlignment="1"/>
    <xf numFmtId="164" fontId="5" fillId="0" borderId="15" xfId="4" applyFont="1" applyFill="1" applyBorder="1" applyAlignment="1">
      <alignment horizontal="left"/>
    </xf>
    <xf numFmtId="4" fontId="5" fillId="2" borderId="6" xfId="1" applyNumberFormat="1" applyFont="1" applyFill="1" applyBorder="1" applyAlignment="1"/>
    <xf numFmtId="4" fontId="5" fillId="0" borderId="5" xfId="1" applyNumberFormat="1" applyFont="1" applyFill="1" applyBorder="1" applyAlignment="1"/>
    <xf numFmtId="164" fontId="5" fillId="0" borderId="16" xfId="4" applyFont="1" applyFill="1" applyBorder="1" applyAlignment="1">
      <alignment horizontal="right"/>
    </xf>
    <xf numFmtId="165" fontId="5" fillId="0" borderId="17" xfId="1" applyNumberFormat="1" applyFont="1" applyFill="1" applyBorder="1" applyAlignment="1"/>
    <xf numFmtId="165" fontId="5" fillId="2" borderId="18" xfId="1" applyNumberFormat="1" applyFont="1" applyFill="1" applyBorder="1" applyAlignment="1"/>
    <xf numFmtId="164" fontId="6" fillId="0" borderId="17" xfId="1" applyFont="1" applyFill="1" applyBorder="1" applyAlignment="1"/>
    <xf numFmtId="164" fontId="5" fillId="2" borderId="19" xfId="1" applyFont="1" applyFill="1" applyBorder="1" applyAlignment="1"/>
    <xf numFmtId="4" fontId="9" fillId="3" borderId="5" xfId="1" applyNumberFormat="1" applyFont="1" applyFill="1" applyBorder="1" applyAlignment="1"/>
    <xf numFmtId="4" fontId="9" fillId="3" borderId="6" xfId="1" applyNumberFormat="1" applyFont="1" applyFill="1" applyBorder="1" applyAlignment="1"/>
    <xf numFmtId="164" fontId="5" fillId="0" borderId="0" xfId="4" applyFont="1" applyFill="1" applyAlignment="1">
      <alignment horizontal="left"/>
    </xf>
    <xf numFmtId="164" fontId="7" fillId="0" borderId="0" xfId="1" applyFont="1" applyFill="1" applyAlignment="1">
      <alignment horizontal="center"/>
    </xf>
    <xf numFmtId="164" fontId="8" fillId="0" borderId="3" xfId="1" applyFont="1" applyFill="1" applyBorder="1" applyAlignment="1">
      <alignment horizontal="center"/>
    </xf>
    <xf numFmtId="164" fontId="11" fillId="0" borderId="9" xfId="1" applyFont="1" applyFill="1" applyBorder="1" applyAlignment="1">
      <alignment horizontal="center"/>
    </xf>
    <xf numFmtId="164" fontId="8" fillId="0" borderId="9" xfId="1" applyFont="1" applyFill="1" applyBorder="1" applyAlignment="1">
      <alignment horizontal="center"/>
    </xf>
  </cellXfs>
  <cellStyles count="7">
    <cellStyle name="Excel Built-in Normal" xfId="1"/>
    <cellStyle name="Heading" xfId="2"/>
    <cellStyle name="Heading1" xfId="3"/>
    <cellStyle name="Normal" xfId="0" builtinId="0" customBuiltin="1"/>
    <cellStyle name="Normal 2" xfId="4"/>
    <cellStyle name="Result" xfId="5"/>
    <cellStyle name="Result2" xfId="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1:ALQ39"/>
  <sheetViews>
    <sheetView tabSelected="1" workbookViewId="0">
      <selection activeCell="I19" sqref="I19"/>
    </sheetView>
  </sheetViews>
  <sheetFormatPr baseColWidth="10" defaultRowHeight="15"/>
  <cols>
    <col min="1" max="1" width="22.5" customWidth="1"/>
    <col min="2" max="2" width="48.375" style="2" customWidth="1"/>
    <col min="3" max="3" width="9.25" style="2" customWidth="1"/>
    <col min="4" max="4" width="8.125" style="2" customWidth="1"/>
    <col min="5" max="5" width="9" style="2" customWidth="1"/>
    <col min="6" max="6" width="10" style="2" customWidth="1"/>
    <col min="7" max="1005" width="9.875" style="2" customWidth="1"/>
    <col min="1006" max="1006" width="11" customWidth="1"/>
  </cols>
  <sheetData>
    <row r="1" spans="2:6" ht="12.95" customHeight="1">
      <c r="B1" s="43" t="s">
        <v>0</v>
      </c>
      <c r="C1" s="43"/>
      <c r="D1" s="43"/>
      <c r="E1" s="1"/>
      <c r="F1" s="1"/>
    </row>
    <row r="2" spans="2:6" ht="12.95" customHeight="1">
      <c r="B2" s="44" t="s">
        <v>1</v>
      </c>
      <c r="C2" s="44"/>
      <c r="D2" s="44"/>
      <c r="E2" s="44"/>
      <c r="F2" s="44"/>
    </row>
    <row r="3" spans="2:6" ht="12.95" customHeight="1" thickBot="1">
      <c r="B3" s="3"/>
      <c r="C3" s="4"/>
      <c r="D3" s="4"/>
      <c r="E3" s="5"/>
      <c r="F3" s="5"/>
    </row>
    <row r="4" spans="2:6" ht="12.95" customHeight="1" thickTop="1">
      <c r="B4" s="6"/>
      <c r="C4" s="45" t="s">
        <v>2</v>
      </c>
      <c r="D4" s="45"/>
      <c r="E4" s="45" t="s">
        <v>3</v>
      </c>
      <c r="F4" s="45"/>
    </row>
    <row r="5" spans="2:6" ht="12.95" customHeight="1" thickBot="1">
      <c r="B5" s="7"/>
      <c r="C5" s="8" t="s">
        <v>4</v>
      </c>
      <c r="D5" s="9" t="s">
        <v>5</v>
      </c>
      <c r="E5" s="10" t="s">
        <v>4</v>
      </c>
      <c r="F5" s="9" t="s">
        <v>5</v>
      </c>
    </row>
    <row r="6" spans="2:6" ht="12.95" customHeight="1" thickTop="1">
      <c r="B6" s="11" t="s">
        <v>6</v>
      </c>
      <c r="C6" s="46">
        <v>500</v>
      </c>
      <c r="D6" s="46"/>
      <c r="E6" s="47">
        <v>500</v>
      </c>
      <c r="F6" s="47"/>
    </row>
    <row r="7" spans="2:6" ht="12.95" customHeight="1">
      <c r="B7" s="12" t="s">
        <v>5</v>
      </c>
      <c r="C7" s="13"/>
      <c r="D7" s="14"/>
      <c r="E7" s="13"/>
      <c r="F7" s="14"/>
    </row>
    <row r="8" spans="2:6" ht="12.95" customHeight="1">
      <c r="B8" s="15" t="s">
        <v>7</v>
      </c>
      <c r="C8" s="16"/>
      <c r="D8" s="17">
        <v>65118</v>
      </c>
      <c r="E8" s="18"/>
      <c r="F8" s="17">
        <f>140*500</f>
        <v>70000</v>
      </c>
    </row>
    <row r="9" spans="2:6" ht="12.95" customHeight="1">
      <c r="B9" s="15" t="s">
        <v>8</v>
      </c>
      <c r="C9" s="19"/>
      <c r="D9" s="20">
        <f>500*28.5</f>
        <v>14250</v>
      </c>
      <c r="E9" s="21"/>
      <c r="F9" s="20">
        <f>500*28.5</f>
        <v>14250</v>
      </c>
    </row>
    <row r="10" spans="2:6" ht="12.95" customHeight="1">
      <c r="B10" s="22" t="s">
        <v>9</v>
      </c>
      <c r="C10" s="23"/>
      <c r="D10" s="24">
        <v>2695.5</v>
      </c>
      <c r="E10" s="25"/>
      <c r="F10" s="24">
        <v>2700</v>
      </c>
    </row>
    <row r="11" spans="2:6" ht="12.95" customHeight="1">
      <c r="B11" s="26" t="s">
        <v>10</v>
      </c>
      <c r="C11" s="16"/>
      <c r="D11" s="27">
        <f>+D8+D10+D9</f>
        <v>82063.5</v>
      </c>
      <c r="E11" s="16"/>
      <c r="F11" s="27">
        <f>+SUM(F8:F10)</f>
        <v>86950</v>
      </c>
    </row>
    <row r="12" spans="2:6" ht="12.95" customHeight="1">
      <c r="B12" s="28" t="s">
        <v>34</v>
      </c>
      <c r="C12" s="16"/>
      <c r="D12" s="29">
        <f>300+1000</f>
        <v>1300</v>
      </c>
      <c r="E12" s="16"/>
      <c r="F12" s="29">
        <v>1000</v>
      </c>
    </row>
    <row r="13" spans="2:6" ht="12.95" customHeight="1">
      <c r="B13" s="22" t="s">
        <v>11</v>
      </c>
      <c r="C13" s="23"/>
      <c r="D13" s="30">
        <v>10000</v>
      </c>
      <c r="E13" s="31"/>
      <c r="F13" s="30">
        <v>10000</v>
      </c>
    </row>
    <row r="14" spans="2:6" ht="12.95" customHeight="1">
      <c r="B14" s="28" t="s">
        <v>12</v>
      </c>
      <c r="C14" s="19"/>
      <c r="D14" s="20">
        <v>1100</v>
      </c>
      <c r="E14" s="19"/>
      <c r="F14" s="20">
        <v>1100</v>
      </c>
    </row>
    <row r="15" spans="2:6" ht="12.95" customHeight="1">
      <c r="B15" s="28" t="s">
        <v>13</v>
      </c>
      <c r="C15" s="16"/>
      <c r="D15" s="29">
        <v>0</v>
      </c>
      <c r="E15" s="16"/>
      <c r="F15" s="29">
        <v>0</v>
      </c>
    </row>
    <row r="16" spans="2:6" ht="12.95" customHeight="1">
      <c r="B16" s="32" t="s">
        <v>14</v>
      </c>
      <c r="C16" s="16"/>
      <c r="D16" s="29">
        <v>1334</v>
      </c>
      <c r="E16" s="16"/>
      <c r="F16" s="29">
        <v>700</v>
      </c>
    </row>
    <row r="17" spans="2:6" ht="12.95" customHeight="1">
      <c r="B17" s="26" t="s">
        <v>15</v>
      </c>
      <c r="C17" s="16"/>
      <c r="D17" s="27">
        <f>+SUM(D12:D16)</f>
        <v>13734</v>
      </c>
      <c r="E17" s="16"/>
      <c r="F17" s="27">
        <f>SUM(F12:F16)</f>
        <v>12800</v>
      </c>
    </row>
    <row r="18" spans="2:6" ht="12.95" customHeight="1">
      <c r="B18" s="26" t="s">
        <v>16</v>
      </c>
      <c r="C18" s="16"/>
      <c r="D18" s="27">
        <f>+D11+D17</f>
        <v>95797.5</v>
      </c>
      <c r="E18" s="16"/>
      <c r="F18" s="27">
        <f>+F11+F17</f>
        <v>99750</v>
      </c>
    </row>
    <row r="19" spans="2:6" ht="12.95" customHeight="1">
      <c r="B19" s="26"/>
      <c r="C19" s="16"/>
      <c r="D19" s="27"/>
      <c r="E19" s="16"/>
      <c r="F19" s="27"/>
    </row>
    <row r="20" spans="2:6" ht="12.95" customHeight="1">
      <c r="B20" s="33" t="s">
        <v>4</v>
      </c>
      <c r="C20" s="16"/>
      <c r="D20" s="27"/>
      <c r="E20" s="16"/>
      <c r="F20" s="27"/>
    </row>
    <row r="21" spans="2:6" ht="12.95" customHeight="1">
      <c r="B21" s="22" t="s">
        <v>17</v>
      </c>
      <c r="C21" s="18">
        <v>1200</v>
      </c>
      <c r="D21" s="34"/>
      <c r="E21" s="18">
        <v>600</v>
      </c>
      <c r="F21" s="27"/>
    </row>
    <row r="22" spans="2:6" ht="12.95" customHeight="1">
      <c r="B22" s="22" t="s">
        <v>18</v>
      </c>
      <c r="C22" s="16">
        <v>500</v>
      </c>
      <c r="D22" s="27"/>
      <c r="E22" s="16">
        <v>515</v>
      </c>
      <c r="F22" s="27"/>
    </row>
    <row r="23" spans="2:6" ht="12.95" customHeight="1">
      <c r="B23" s="28" t="s">
        <v>35</v>
      </c>
      <c r="C23" s="41">
        <v>2500</v>
      </c>
      <c r="D23" s="42"/>
      <c r="E23" s="41">
        <f>+C23*1.03</f>
        <v>2575</v>
      </c>
      <c r="F23" s="27"/>
    </row>
    <row r="24" spans="2:6" ht="12.95" customHeight="1">
      <c r="B24" s="28" t="s">
        <v>19</v>
      </c>
      <c r="C24" s="16">
        <v>10000</v>
      </c>
      <c r="D24" s="29"/>
      <c r="E24" s="16">
        <v>10000</v>
      </c>
      <c r="F24" s="27"/>
    </row>
    <row r="25" spans="2:6" ht="12.95" customHeight="1">
      <c r="B25" s="28" t="s">
        <v>20</v>
      </c>
      <c r="C25" s="16">
        <v>100</v>
      </c>
      <c r="D25" s="29"/>
      <c r="E25" s="16">
        <f>+C25*1.03</f>
        <v>103</v>
      </c>
      <c r="F25" s="29"/>
    </row>
    <row r="26" spans="2:6" ht="12.95" customHeight="1">
      <c r="B26" s="32" t="s">
        <v>21</v>
      </c>
      <c r="C26" s="16">
        <v>1334</v>
      </c>
      <c r="D26" s="29"/>
      <c r="E26" s="16">
        <v>700</v>
      </c>
      <c r="F26" s="29"/>
    </row>
    <row r="27" spans="2:6" ht="12.95" customHeight="1">
      <c r="B27" s="28" t="s">
        <v>22</v>
      </c>
      <c r="C27" s="16">
        <v>200</v>
      </c>
      <c r="D27" s="29"/>
      <c r="E27" s="16">
        <f>+C27*1.03</f>
        <v>206</v>
      </c>
      <c r="F27" s="29"/>
    </row>
    <row r="28" spans="2:6" ht="12.95" customHeight="1">
      <c r="B28" s="28" t="s">
        <v>23</v>
      </c>
      <c r="C28" s="16">
        <f>85+30</f>
        <v>115</v>
      </c>
      <c r="D28" s="29"/>
      <c r="E28" s="16">
        <v>60</v>
      </c>
      <c r="F28" s="29"/>
    </row>
    <row r="29" spans="2:6" ht="12.95" customHeight="1">
      <c r="B29" s="28" t="s">
        <v>24</v>
      </c>
      <c r="C29" s="16">
        <v>14250</v>
      </c>
      <c r="D29" s="29"/>
      <c r="E29" s="16">
        <v>14250</v>
      </c>
      <c r="F29" s="27"/>
    </row>
    <row r="30" spans="2:6" ht="12.95" customHeight="1">
      <c r="B30" s="28" t="s">
        <v>25</v>
      </c>
      <c r="C30" s="16">
        <f>80+175.5+(42.1*4)</f>
        <v>423.9</v>
      </c>
      <c r="D30" s="29"/>
      <c r="E30" s="16">
        <f>175.5+80+42.1*4</f>
        <v>423.9</v>
      </c>
      <c r="F30" s="27"/>
    </row>
    <row r="31" spans="2:6" ht="12.95" customHeight="1">
      <c r="B31" s="28" t="s">
        <v>26</v>
      </c>
      <c r="C31" s="18">
        <v>40000</v>
      </c>
      <c r="D31" s="17"/>
      <c r="E31" s="18">
        <f>+C31*1.03</f>
        <v>41200</v>
      </c>
      <c r="F31" s="29"/>
    </row>
    <row r="32" spans="2:6" ht="12.95" customHeight="1">
      <c r="B32" s="28" t="s">
        <v>27</v>
      </c>
      <c r="C32" s="18">
        <v>28000</v>
      </c>
      <c r="D32" s="17"/>
      <c r="E32" s="18">
        <f>+C32*1.03</f>
        <v>28840</v>
      </c>
      <c r="F32" s="29"/>
    </row>
    <row r="33" spans="2:6" ht="12.95" customHeight="1">
      <c r="B33" s="28" t="s">
        <v>28</v>
      </c>
      <c r="C33" s="16">
        <v>267</v>
      </c>
      <c r="D33" s="29"/>
      <c r="E33" s="16">
        <v>275</v>
      </c>
      <c r="F33" s="29"/>
    </row>
    <row r="34" spans="2:6" ht="12.95" customHeight="1">
      <c r="B34" s="28" t="s">
        <v>29</v>
      </c>
      <c r="C34" s="16">
        <v>130</v>
      </c>
      <c r="D34" s="29"/>
      <c r="E34" s="16">
        <f>+C34*1.03</f>
        <v>133.9</v>
      </c>
      <c r="F34" s="29"/>
    </row>
    <row r="35" spans="2:6" ht="12.95" customHeight="1">
      <c r="B35" s="28" t="s">
        <v>30</v>
      </c>
      <c r="C35" s="16">
        <v>150</v>
      </c>
      <c r="D35" s="29"/>
      <c r="E35" s="16">
        <f>+C35*1.03+400</f>
        <v>554.5</v>
      </c>
      <c r="F35" s="29"/>
    </row>
    <row r="36" spans="2:6" ht="12.95" customHeight="1">
      <c r="B36" s="28" t="s">
        <v>31</v>
      </c>
      <c r="C36" s="18">
        <f>+(700)/12*2</f>
        <v>116.66666666666667</v>
      </c>
      <c r="D36" s="17"/>
      <c r="E36" s="18">
        <v>600</v>
      </c>
      <c r="F36" s="29"/>
    </row>
    <row r="37" spans="2:6" ht="12.95" customHeight="1">
      <c r="B37" s="26" t="s">
        <v>32</v>
      </c>
      <c r="C37" s="35">
        <f>+SUM(C21:C36)</f>
        <v>99286.566666666666</v>
      </c>
      <c r="D37" s="29"/>
      <c r="E37" s="35">
        <f>+SUM(E21:E36)</f>
        <v>101036.29999999999</v>
      </c>
      <c r="F37" s="29"/>
    </row>
    <row r="38" spans="2:6" ht="12.95" customHeight="1" thickBot="1">
      <c r="B38" s="36" t="s">
        <v>33</v>
      </c>
      <c r="C38" s="37"/>
      <c r="D38" s="38">
        <f>+D18-C37</f>
        <v>-3489.0666666666657</v>
      </c>
      <c r="E38" s="39"/>
      <c r="F38" s="40">
        <f>+F18-E37</f>
        <v>-1286.2999999999884</v>
      </c>
    </row>
    <row r="39" spans="2:6" ht="12.95" customHeight="1" thickTop="1">
      <c r="B39" s="5"/>
      <c r="C39" s="5"/>
      <c r="D39" s="5"/>
      <c r="E39" s="5"/>
      <c r="F39" s="5"/>
    </row>
  </sheetData>
  <mergeCells count="6">
    <mergeCell ref="B1:D1"/>
    <mergeCell ref="B2:F2"/>
    <mergeCell ref="C4:D4"/>
    <mergeCell ref="E4:F4"/>
    <mergeCell ref="C6:D6"/>
    <mergeCell ref="E6:F6"/>
  </mergeCells>
  <pageMargins left="0.39370078740157505" right="0" top="0" bottom="0" header="0" footer="0"/>
  <pageSetup paperSize="0" fitToWidth="0" fitToHeight="0" orientation="portrait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66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Feuil1</vt:lpstr>
      <vt:lpstr>Feuil1!Zone_d_impression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cp:revision>2</cp:revision>
  <cp:lastPrinted>2007-03-04T08:59:03Z</cp:lastPrinted>
  <dcterms:created xsi:type="dcterms:W3CDTF">2007-02-26T22:26:02Z</dcterms:created>
  <dcterms:modified xsi:type="dcterms:W3CDTF">2007-03-11T02:15:00Z</dcterms:modified>
</cp:coreProperties>
</file>